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<sst xmlns="http://schemas.openxmlformats.org/spreadsheetml/2006/main" count="97" uniqueCount="88">
  <si>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</si>
  <si>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</si>
  <si>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</si>
  <si>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</si>
  <si>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</si>
  <si>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</si>
  <si>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0620</t>
  </si>
  <si>
    <t>0200000</t>
  </si>
  <si>
    <t>0210000</t>
  </si>
  <si>
    <t>0216030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</si>
  <si>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</si>
  <si>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</si>
  <si>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</si>
  <si>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</si>
  <si>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</si>
  <si>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</si>
  <si>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</si>
  <si>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</si>
  <si>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</si>
  <si>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0217461</t>
  </si>
  <si>
    <t>0490</t>
  </si>
  <si>
    <t>(грн)</t>
  </si>
  <si>
    <t>0456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</si>
  <si>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</si>
  <si>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</si>
  <si>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Рішення 64-ї сесії Нетішинської міської ради від 01.11.2019 року № 64/4108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</si>
  <si>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</si>
  <si>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</si>
  <si>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</si>
  <si>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</si>
  <si>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</si>
  <si>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</si>
  <si>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</si>
  <si>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</si>
  <si>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</si>
  <si>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</si>
  <si>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Програма благоустрою Нетішинської міської ТГ на 2020-2022 роки</t>
  </si>
  <si>
    <t>0726</t>
  </si>
  <si>
    <t>2020</t>
  </si>
  <si>
    <t>0732</t>
  </si>
  <si>
    <t>Спеціалізована стаціонарна медична допомога населенню</t>
  </si>
  <si>
    <t>Іван РОМАНЮК</t>
  </si>
  <si>
    <t>територіальної громади на 2021 рік"</t>
  </si>
  <si>
    <t>Нетішинської міської ради VIIІ скликання</t>
  </si>
  <si>
    <t>*2254600000</t>
  </si>
  <si>
    <t>0219800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</si>
  <si>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</si>
  <si>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</si>
  <si>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</si>
  <si>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0212020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</si>
  <si>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</si>
  <si>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</si>
  <si>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</si>
  <si>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</si>
  <si>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0216015</t>
  </si>
  <si>
    <t>6015</t>
  </si>
  <si>
    <t>Забезпечення надійної та безперебійної експлуатації ліфтів</t>
  </si>
  <si>
    <t>Рішення 6-ї сесії Нетішинської міської ради від 05.02.2021 року № 6/242</t>
  </si>
  <si>
    <t xml:space="preserve">до рішення восьмої сесії </t>
  </si>
  <si>
    <t>Фонд комунального майна міста Нетішина (головний розпорядник)</t>
  </si>
  <si>
    <t>Фонд комунального майна міста Нетішина  (відповідальний виконавець)</t>
  </si>
  <si>
    <t>Надання довгострокових кредитів громадянам на будівництво/реконструкцію/ придбання житла</t>
  </si>
  <si>
    <t>Програма "Муніципальне житло м.Нетішин на 2017-2027 роки"</t>
  </si>
  <si>
    <t>Рішення 23-ї сесії Нетішинської міської ради від 14.02.2017 року № 23/1202</t>
  </si>
  <si>
    <t>0217670</t>
  </si>
  <si>
    <t>7670</t>
  </si>
  <si>
    <t>Внески до статутного капіталу суб`єктів господарювання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</si>
  <si>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</si>
  <si>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</si>
  <si>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0433</t>
  </si>
  <si>
    <t>Будівництво -1 освітніх установ та закладів</t>
  </si>
  <si>
    <t xml:space="preserve">Комплексна програма розвитку та підтримки комунальних підприємств охорони здоров'я Нетішинської територіальної громади і надання медичних послуг на 2021-2024 роки </t>
  </si>
  <si>
    <t>0216014</t>
  </si>
  <si>
    <t>Забезпечення збору та вивезення сміття і відходів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</si>
  <si>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</si>
  <si>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</si>
  <si>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0217610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</si>
  <si>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</si>
  <si>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</si>
  <si>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</si>
  <si>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Рішення 65-ї сесії Нетішинської міської ради від 29.11.2019 року № 65/4210</t>
  </si>
  <si>
    <t>Програма забезпечення національної безпеки в Нетішинській міській територіальній громаді на 2021-2023 роки</t>
  </si>
  <si>
    <t>Рішення 6-ї сесії Нетішинської міської ради від 05.02.2021 року № 6/254</t>
  </si>
  <si>
    <t>Управління капітального будівництва виконавчого комітету Нетішинської  міської ради  (головний розпорядник)</t>
  </si>
  <si>
    <t>Управління капітального будівництва виконавчого комітету міської ради  (відповідальний виконавець)</t>
  </si>
  <si>
    <t>0213242</t>
  </si>
  <si>
    <t>Інші заходи у сфері соціального захисту і соціального забезпечення</t>
  </si>
  <si>
    <r>
      <t>23.04.2021 №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8/480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</si>
</sst>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  <numFmt numFmtId="211" formatCode="#,##0.0000"/>
  </numFmts>
  <fonts count="3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0" fontId="5" fillId="0" borderId="0" xfId="0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 quotePrefix="1">
      <alignment horizontal="center" vertical="center" wrapText="1"/>
    </xf>
    <xf numFmtId="4" fontId="11" fillId="0" borderId="10" xfId="0" applyNumberFormat="1" applyFont="1" applyBorder="1" applyAlignment="1" quotePrefix="1">
      <alignment horizontal="center" vertical="center" wrapText="1"/>
    </xf>
    <xf numFmtId="4" fontId="11" fillId="0" borderId="10" xfId="0" applyNumberFormat="1" applyFont="1" applyBorder="1" applyAlignment="1" quotePrefix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4" fontId="4" fillId="0" borderId="10" xfId="0" applyNumberFormat="1" applyFont="1" applyBorder="1" applyAlignment="1" quotePrefix="1">
      <alignment horizontal="center" vertical="center" wrapText="1"/>
    </xf>
    <xf numFmtId="4" fontId="4" fillId="0" borderId="10" xfId="0" applyNumberFormat="1" applyFont="1" applyBorder="1" applyAlignment="1" quotePrefix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12" fillId="0" borderId="10" xfId="0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Border="1" applyAlignment="1" quotePrefix="1">
      <alignment horizontal="center" vertical="center" wrapText="1"/>
    </xf>
    <xf numFmtId="2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 quotePrefix="1">
      <alignment horizontal="left" vertical="center" wrapText="1"/>
    </xf>
    <xf numFmtId="0" fontId="12" fillId="0" borderId="10" xfId="53" applyFont="1" applyBorder="1" applyAlignment="1" quotePrefix="1">
      <alignment horizontal="center" vertical="center" wrapText="1"/>
      <protection/>
    </xf>
    <xf numFmtId="4" fontId="12" fillId="0" borderId="10" xfId="53" applyNumberFormat="1" applyFont="1" applyBorder="1" applyAlignment="1" quotePrefix="1">
      <alignment horizontal="center" vertical="center" wrapText="1"/>
      <protection/>
    </xf>
    <xf numFmtId="4" fontId="12" fillId="0" borderId="10" xfId="53" applyNumberFormat="1" applyFont="1" applyBorder="1" applyAlignment="1">
      <alignment vertical="center" wrapText="1"/>
      <protection/>
    </xf>
    <xf numFmtId="4" fontId="12" fillId="0" borderId="10" xfId="0" applyNumberFormat="1" applyFont="1" applyBorder="1" applyAlignment="1" quotePrefix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4"/>
  <sheetViews>
    <sheetView tabSelected="1" zoomScale="85" zoomScaleNormal="85" zoomScaleSheetLayoutView="100" zoomScalePageLayoutView="0" workbookViewId="0" topLeftCell="A28">
      <selection activeCell="G38" sqref="G38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27</v>
      </c>
      <c r="H1" s="13"/>
      <c r="I1" s="13"/>
      <c r="J1" s="13"/>
    </row>
    <row r="2" spans="6:10" ht="18.75">
      <c r="F2" s="8"/>
      <c r="G2" s="30" t="s">
        <v>58</v>
      </c>
      <c r="H2" s="8"/>
      <c r="I2" s="8"/>
      <c r="J2" s="8"/>
    </row>
    <row r="3" spans="6:10" ht="18.75">
      <c r="F3" s="8"/>
      <c r="G3" s="30" t="s">
        <v>43</v>
      </c>
      <c r="H3" s="8"/>
      <c r="I3" s="8"/>
      <c r="J3" s="8"/>
    </row>
    <row r="4" spans="6:10" ht="18.75">
      <c r="F4" s="8"/>
      <c r="G4" s="30" t="s">
        <v>32</v>
      </c>
      <c r="H4" s="8"/>
      <c r="I4" s="8"/>
      <c r="J4" s="8"/>
    </row>
    <row r="5" spans="6:10" ht="18.75">
      <c r="F5" s="8"/>
      <c r="G5" s="30" t="s">
        <v>42</v>
      </c>
      <c r="H5" s="29"/>
      <c r="I5" s="29"/>
      <c r="J5" s="8"/>
    </row>
    <row r="6" spans="6:10" ht="18.75">
      <c r="F6" s="8"/>
      <c r="G6" s="30" t="s">
        <v>87</v>
      </c>
      <c r="H6" s="8"/>
      <c r="I6" s="8"/>
      <c r="J6" s="8"/>
    </row>
    <row r="7" spans="1:10" ht="18">
      <c r="A7" s="79"/>
      <c r="B7" s="79"/>
      <c r="C7" s="79"/>
      <c r="D7" s="79"/>
      <c r="E7" s="79"/>
      <c r="F7" s="79"/>
      <c r="G7" s="79"/>
      <c r="H7" s="79"/>
      <c r="I7" s="79"/>
      <c r="J7" s="79"/>
    </row>
    <row r="9" spans="1:10" ht="18.75">
      <c r="A9" s="80" t="s">
        <v>33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18.75">
      <c r="A10" s="31" t="s">
        <v>44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8" customHeight="1">
      <c r="A11" s="32" t="s">
        <v>28</v>
      </c>
      <c r="B11" s="32"/>
      <c r="C11" s="7"/>
      <c r="D11" s="7"/>
      <c r="E11" s="7"/>
      <c r="F11" s="7"/>
      <c r="G11" s="7"/>
      <c r="H11" s="7"/>
      <c r="I11" s="7"/>
      <c r="J11" s="21" t="s">
        <v>21</v>
      </c>
    </row>
    <row r="12" spans="1:10" ht="51" customHeight="1">
      <c r="A12" s="74" t="s">
        <v>29</v>
      </c>
      <c r="B12" s="74" t="s">
        <v>30</v>
      </c>
      <c r="C12" s="74" t="s">
        <v>12</v>
      </c>
      <c r="D12" s="74" t="s">
        <v>31</v>
      </c>
      <c r="E12" s="81" t="s">
        <v>13</v>
      </c>
      <c r="F12" s="81" t="s">
        <v>14</v>
      </c>
      <c r="G12" s="81" t="s">
        <v>15</v>
      </c>
      <c r="H12" s="76" t="s">
        <v>0</v>
      </c>
      <c r="I12" s="78" t="s">
        <v>16</v>
      </c>
      <c r="J12" s="78"/>
    </row>
    <row r="13" spans="1:10" ht="139.5" customHeight="1">
      <c r="A13" s="75"/>
      <c r="B13" s="75"/>
      <c r="C13" s="75"/>
      <c r="D13" s="75"/>
      <c r="E13" s="82"/>
      <c r="F13" s="82"/>
      <c r="G13" s="82"/>
      <c r="H13" s="77"/>
      <c r="I13" s="16" t="s">
        <v>17</v>
      </c>
      <c r="J13" s="17" t="s">
        <v>18</v>
      </c>
    </row>
    <row r="14" spans="1:10" ht="15.7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/>
      <c r="G14" s="22"/>
      <c r="H14" s="22"/>
      <c r="I14" s="22"/>
      <c r="J14" s="22"/>
    </row>
    <row r="15" spans="1:99" s="4" customFormat="1" ht="47.25">
      <c r="A15" s="23" t="s">
        <v>7</v>
      </c>
      <c r="B15" s="23"/>
      <c r="C15" s="23"/>
      <c r="D15" s="22" t="s">
        <v>24</v>
      </c>
      <c r="E15" s="22"/>
      <c r="F15" s="22"/>
      <c r="G15" s="27">
        <f>G16</f>
        <v>8739559</v>
      </c>
      <c r="H15" s="27">
        <f>H16</f>
        <v>6759620</v>
      </c>
      <c r="I15" s="27">
        <f>I16</f>
        <v>1979939</v>
      </c>
      <c r="J15" s="27">
        <f>J16</f>
        <v>1979939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47.25">
      <c r="A16" s="24" t="s">
        <v>8</v>
      </c>
      <c r="B16" s="24"/>
      <c r="C16" s="24"/>
      <c r="D16" s="28" t="s">
        <v>23</v>
      </c>
      <c r="E16" s="25"/>
      <c r="F16" s="25"/>
      <c r="G16" s="26">
        <f>SUM(G17:G26)</f>
        <v>8739559</v>
      </c>
      <c r="H16" s="26">
        <f>SUM(H17:H26)</f>
        <v>6759620</v>
      </c>
      <c r="I16" s="26">
        <f>SUM(I17:I26)</f>
        <v>1979939</v>
      </c>
      <c r="J16" s="26">
        <f>SUM(J17:J26)</f>
        <v>1979939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4" customFormat="1" ht="94.5">
      <c r="A17" s="43" t="s">
        <v>49</v>
      </c>
      <c r="B17" s="43" t="s">
        <v>38</v>
      </c>
      <c r="C17" s="44" t="s">
        <v>39</v>
      </c>
      <c r="D17" s="45" t="s">
        <v>40</v>
      </c>
      <c r="E17" s="36" t="s">
        <v>52</v>
      </c>
      <c r="F17" s="46" t="s">
        <v>34</v>
      </c>
      <c r="G17" s="47">
        <f>SUM(H17:I17)</f>
        <v>5996231</v>
      </c>
      <c r="H17" s="47">
        <v>5928474</v>
      </c>
      <c r="I17" s="47">
        <v>67757</v>
      </c>
      <c r="J17" s="47">
        <v>67757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94.5" hidden="1">
      <c r="A18" s="37" t="s">
        <v>50</v>
      </c>
      <c r="B18" s="37" t="s">
        <v>35</v>
      </c>
      <c r="C18" s="38" t="s">
        <v>37</v>
      </c>
      <c r="D18" s="39" t="s">
        <v>51</v>
      </c>
      <c r="E18" s="40" t="s">
        <v>52</v>
      </c>
      <c r="F18" s="41" t="s">
        <v>34</v>
      </c>
      <c r="G18" s="47">
        <f>SUM(H18:I18)</f>
        <v>0</v>
      </c>
      <c r="H18" s="42"/>
      <c r="I18" s="42"/>
      <c r="J18" s="4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94.5">
      <c r="A19" s="43" t="s">
        <v>85</v>
      </c>
      <c r="B19" s="48">
        <v>3242</v>
      </c>
      <c r="C19" s="73">
        <v>1090</v>
      </c>
      <c r="D19" s="72" t="s">
        <v>86</v>
      </c>
      <c r="E19" s="36" t="s">
        <v>52</v>
      </c>
      <c r="F19" s="46" t="s">
        <v>34</v>
      </c>
      <c r="G19" s="47">
        <f>SUM(H19:I19)</f>
        <v>54000</v>
      </c>
      <c r="H19" s="26">
        <v>54000</v>
      </c>
      <c r="I19" s="26">
        <v>0</v>
      </c>
      <c r="J19" s="26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5" customFormat="1" ht="63">
      <c r="A20" s="59" t="s">
        <v>72</v>
      </c>
      <c r="B20" s="59">
        <v>6014</v>
      </c>
      <c r="C20" s="60" t="s">
        <v>6</v>
      </c>
      <c r="D20" s="61" t="s">
        <v>73</v>
      </c>
      <c r="E20" s="62" t="s">
        <v>74</v>
      </c>
      <c r="F20" s="62" t="s">
        <v>75</v>
      </c>
      <c r="G20" s="63">
        <f aca="true" t="shared" si="0" ref="G20:G26">H20+I20</f>
        <v>1400000</v>
      </c>
      <c r="H20" s="63">
        <v>0</v>
      </c>
      <c r="I20" s="63">
        <v>1400000</v>
      </c>
      <c r="J20" s="63">
        <v>1400000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5" customFormat="1" ht="84.75" customHeight="1">
      <c r="A21" s="48" t="s">
        <v>54</v>
      </c>
      <c r="B21" s="48" t="s">
        <v>55</v>
      </c>
      <c r="C21" s="49" t="s">
        <v>6</v>
      </c>
      <c r="D21" s="50" t="s">
        <v>56</v>
      </c>
      <c r="E21" s="25" t="s">
        <v>53</v>
      </c>
      <c r="F21" s="25" t="s">
        <v>57</v>
      </c>
      <c r="G21" s="26">
        <f t="shared" si="0"/>
        <v>76964</v>
      </c>
      <c r="H21" s="26">
        <v>1805</v>
      </c>
      <c r="I21" s="26">
        <f>15159+60000</f>
        <v>75159</v>
      </c>
      <c r="J21" s="26">
        <f>15159+60000</f>
        <v>75159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5" customFormat="1" ht="63.75" customHeight="1">
      <c r="A22" s="59" t="s">
        <v>9</v>
      </c>
      <c r="B22" s="59">
        <v>6030</v>
      </c>
      <c r="C22" s="64" t="s">
        <v>6</v>
      </c>
      <c r="D22" s="65" t="s">
        <v>10</v>
      </c>
      <c r="E22" s="62" t="s">
        <v>36</v>
      </c>
      <c r="F22" s="62" t="s">
        <v>25</v>
      </c>
      <c r="G22" s="63">
        <f t="shared" si="0"/>
        <v>319736</v>
      </c>
      <c r="H22" s="63">
        <f>276954+42782</f>
        <v>319736</v>
      </c>
      <c r="I22" s="63">
        <v>0</v>
      </c>
      <c r="J22" s="63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5" customFormat="1" ht="81" customHeight="1">
      <c r="A23" s="66" t="s">
        <v>19</v>
      </c>
      <c r="B23" s="59">
        <v>7461</v>
      </c>
      <c r="C23" s="66" t="s">
        <v>22</v>
      </c>
      <c r="D23" s="67" t="s">
        <v>11</v>
      </c>
      <c r="E23" s="62" t="s">
        <v>36</v>
      </c>
      <c r="F23" s="62" t="s">
        <v>25</v>
      </c>
      <c r="G23" s="63">
        <f t="shared" si="0"/>
        <v>205605</v>
      </c>
      <c r="H23" s="63">
        <f>140315+65290</f>
        <v>205605</v>
      </c>
      <c r="I23" s="63">
        <v>0</v>
      </c>
      <c r="J23" s="63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5" customFormat="1" ht="67.5" customHeight="1">
      <c r="A24" s="68" t="s">
        <v>76</v>
      </c>
      <c r="B24" s="68">
        <v>7610</v>
      </c>
      <c r="C24" s="69" t="s">
        <v>77</v>
      </c>
      <c r="D24" s="70" t="s">
        <v>78</v>
      </c>
      <c r="E24" s="62" t="s">
        <v>79</v>
      </c>
      <c r="F24" s="62" t="s">
        <v>80</v>
      </c>
      <c r="G24" s="63">
        <f t="shared" si="0"/>
        <v>200000</v>
      </c>
      <c r="H24" s="63">
        <v>200000</v>
      </c>
      <c r="I24" s="63">
        <v>0</v>
      </c>
      <c r="J24" s="63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111.75" customHeight="1">
      <c r="A25" s="48" t="s">
        <v>64</v>
      </c>
      <c r="B25" s="48" t="s">
        <v>65</v>
      </c>
      <c r="C25" s="49" t="s">
        <v>20</v>
      </c>
      <c r="D25" s="50" t="s">
        <v>66</v>
      </c>
      <c r="E25" s="25" t="s">
        <v>67</v>
      </c>
      <c r="F25" s="25" t="s">
        <v>68</v>
      </c>
      <c r="G25" s="26">
        <f>SUM(H25+I25)</f>
        <v>437023</v>
      </c>
      <c r="H25" s="26"/>
      <c r="I25" s="26">
        <v>437023</v>
      </c>
      <c r="J25" s="26">
        <v>437023</v>
      </c>
      <c r="K25" s="5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5" customFormat="1" ht="70.5" customHeight="1">
      <c r="A26" s="66" t="s">
        <v>45</v>
      </c>
      <c r="B26" s="59" t="s">
        <v>46</v>
      </c>
      <c r="C26" s="60" t="s">
        <v>47</v>
      </c>
      <c r="D26" s="71" t="s">
        <v>48</v>
      </c>
      <c r="E26" s="62" t="s">
        <v>81</v>
      </c>
      <c r="F26" s="62" t="s">
        <v>82</v>
      </c>
      <c r="G26" s="63">
        <f t="shared" si="0"/>
        <v>50000</v>
      </c>
      <c r="H26" s="63">
        <v>50000</v>
      </c>
      <c r="I26" s="63">
        <v>0</v>
      </c>
      <c r="J26" s="63"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58" customFormat="1" ht="63">
      <c r="A27" s="53">
        <v>1500000</v>
      </c>
      <c r="B27" s="53"/>
      <c r="C27" s="54"/>
      <c r="D27" s="55" t="s">
        <v>83</v>
      </c>
      <c r="E27" s="56"/>
      <c r="F27" s="17"/>
      <c r="G27" s="27">
        <f aca="true" t="shared" si="1" ref="G27:I28">SUM(G28)</f>
        <v>32300</v>
      </c>
      <c r="H27" s="27">
        <f t="shared" si="1"/>
        <v>0</v>
      </c>
      <c r="I27" s="27">
        <f t="shared" si="1"/>
        <v>32300</v>
      </c>
      <c r="J27" s="27">
        <v>0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</row>
    <row r="28" spans="1:99" s="5" customFormat="1" ht="69" customHeight="1">
      <c r="A28" s="48">
        <v>1510000</v>
      </c>
      <c r="B28" s="48"/>
      <c r="C28" s="49"/>
      <c r="D28" s="50" t="s">
        <v>84</v>
      </c>
      <c r="E28" s="51"/>
      <c r="F28" s="25"/>
      <c r="G28" s="26">
        <f t="shared" si="1"/>
        <v>32300</v>
      </c>
      <c r="H28" s="26">
        <f t="shared" si="1"/>
        <v>0</v>
      </c>
      <c r="I28" s="26">
        <f t="shared" si="1"/>
        <v>32300</v>
      </c>
      <c r="J28" s="26"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5" customFormat="1" ht="78.75" customHeight="1">
      <c r="A29" s="48">
        <v>1517322</v>
      </c>
      <c r="B29" s="48">
        <v>7322</v>
      </c>
      <c r="C29" s="49" t="s">
        <v>69</v>
      </c>
      <c r="D29" s="50" t="s">
        <v>70</v>
      </c>
      <c r="E29" s="51" t="s">
        <v>71</v>
      </c>
      <c r="F29" s="25" t="s">
        <v>34</v>
      </c>
      <c r="G29" s="26">
        <f>SUM(H29+I29)</f>
        <v>32300</v>
      </c>
      <c r="H29" s="26">
        <v>0</v>
      </c>
      <c r="I29" s="26">
        <v>32300</v>
      </c>
      <c r="J29" s="26">
        <v>32300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s="58" customFormat="1" ht="47.25">
      <c r="A30" s="53">
        <v>3100000</v>
      </c>
      <c r="B30" s="53"/>
      <c r="C30" s="54"/>
      <c r="D30" s="55" t="s">
        <v>59</v>
      </c>
      <c r="E30" s="56"/>
      <c r="F30" s="17"/>
      <c r="G30" s="27">
        <f aca="true" t="shared" si="2" ref="G30:I31">SUM(G31)</f>
        <v>250000</v>
      </c>
      <c r="H30" s="27">
        <f t="shared" si="2"/>
        <v>0</v>
      </c>
      <c r="I30" s="27">
        <f t="shared" si="2"/>
        <v>250000</v>
      </c>
      <c r="J30" s="27">
        <v>0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</row>
    <row r="31" spans="1:99" s="5" customFormat="1" ht="47.25">
      <c r="A31" s="48">
        <v>3110000</v>
      </c>
      <c r="B31" s="48"/>
      <c r="C31" s="49"/>
      <c r="D31" s="50" t="s">
        <v>60</v>
      </c>
      <c r="E31" s="51"/>
      <c r="F31" s="25"/>
      <c r="G31" s="26">
        <f t="shared" si="2"/>
        <v>250000</v>
      </c>
      <c r="H31" s="26">
        <f t="shared" si="2"/>
        <v>0</v>
      </c>
      <c r="I31" s="26">
        <f t="shared" si="2"/>
        <v>250000</v>
      </c>
      <c r="J31" s="26"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s="5" customFormat="1" ht="69" customHeight="1">
      <c r="A32" s="48">
        <v>3118841</v>
      </c>
      <c r="B32" s="48">
        <v>8841</v>
      </c>
      <c r="C32" s="73">
        <v>1060</v>
      </c>
      <c r="D32" s="50" t="s">
        <v>61</v>
      </c>
      <c r="E32" s="51" t="s">
        <v>62</v>
      </c>
      <c r="F32" s="25" t="s">
        <v>63</v>
      </c>
      <c r="G32" s="26">
        <f>SUM(H32+I32)</f>
        <v>250000</v>
      </c>
      <c r="H32" s="26">
        <v>0</v>
      </c>
      <c r="I32" s="26">
        <v>250000</v>
      </c>
      <c r="J32" s="2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s="10" customFormat="1" ht="27" customHeight="1">
      <c r="A33" s="25"/>
      <c r="B33" s="25"/>
      <c r="C33" s="25"/>
      <c r="D33" s="17" t="s">
        <v>1</v>
      </c>
      <c r="E33" s="25"/>
      <c r="F33" s="25"/>
      <c r="G33" s="27">
        <f>SUM(G15+G27+G30)</f>
        <v>9021859</v>
      </c>
      <c r="H33" s="27">
        <f>SUM(H15+H27+H30)</f>
        <v>6759620</v>
      </c>
      <c r="I33" s="27">
        <f>SUM(I15+I27+I30)</f>
        <v>2262239</v>
      </c>
      <c r="J33" s="27">
        <f>SUM(J15+J27+J30)</f>
        <v>1979939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</row>
    <row r="34" spans="1:99" s="10" customFormat="1" ht="27" customHeight="1">
      <c r="A34" s="33"/>
      <c r="B34" s="33"/>
      <c r="C34" s="33"/>
      <c r="D34" s="34"/>
      <c r="E34" s="33"/>
      <c r="F34" s="33"/>
      <c r="G34" s="35"/>
      <c r="H34" s="35"/>
      <c r="I34" s="35"/>
      <c r="J34" s="3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</row>
    <row r="35" spans="4:10" ht="12.75">
      <c r="D35" s="2"/>
      <c r="E35" s="2"/>
      <c r="F35" s="2"/>
      <c r="G35" s="2"/>
      <c r="H35" s="15"/>
      <c r="I35" s="15"/>
      <c r="J35" s="15"/>
    </row>
    <row r="36" spans="1:99" s="12" customFormat="1" ht="18.75">
      <c r="A36" s="14" t="s">
        <v>2</v>
      </c>
      <c r="B36" s="14"/>
      <c r="C36" s="14"/>
      <c r="D36" s="8"/>
      <c r="E36" s="8"/>
      <c r="F36" s="8"/>
      <c r="G36" s="8" t="s">
        <v>41</v>
      </c>
      <c r="H36" s="8"/>
      <c r="I36" s="8"/>
      <c r="J36" s="1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12" customFormat="1" ht="18.75">
      <c r="A37" s="14"/>
      <c r="B37" s="14"/>
      <c r="C37" s="14"/>
      <c r="D37" s="8"/>
      <c r="E37" s="8"/>
      <c r="F37" s="8"/>
      <c r="G37" s="8"/>
      <c r="H37" s="18"/>
      <c r="I37" s="18"/>
      <c r="J37" s="1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12" customFormat="1" ht="18.75">
      <c r="A38" s="8" t="s">
        <v>3</v>
      </c>
      <c r="B38" s="8"/>
      <c r="C38" s="8"/>
      <c r="D38" s="8"/>
      <c r="E38" s="8"/>
      <c r="F38" s="8"/>
      <c r="G38" s="8"/>
      <c r="H38" s="18"/>
      <c r="I38" s="18"/>
      <c r="J38" s="18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12" customFormat="1" ht="18.75">
      <c r="A39" s="8" t="s">
        <v>4</v>
      </c>
      <c r="B39" s="8"/>
      <c r="C39" s="8"/>
      <c r="D39" s="8"/>
      <c r="E39" s="8"/>
      <c r="F39" s="8"/>
      <c r="G39" s="8" t="s">
        <v>26</v>
      </c>
      <c r="H39" s="18"/>
      <c r="I39" s="18"/>
      <c r="J39" s="18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12" customFormat="1" ht="18.75">
      <c r="A40" s="8" t="s">
        <v>5</v>
      </c>
      <c r="B40" s="8"/>
      <c r="C40" s="8"/>
      <c r="D40" s="8"/>
      <c r="E40" s="8"/>
      <c r="F40" s="8"/>
      <c r="G40" s="8"/>
      <c r="H40" s="18"/>
      <c r="I40" s="18"/>
      <c r="J40" s="18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10" ht="12.75">
      <c r="A41" s="6"/>
      <c r="B41" s="6"/>
      <c r="C41" s="6"/>
      <c r="D41" s="6"/>
      <c r="E41" s="6"/>
      <c r="F41" s="6"/>
      <c r="G41" s="6"/>
      <c r="H41" s="19"/>
      <c r="I41" s="19"/>
      <c r="J41" s="19"/>
    </row>
    <row r="42" spans="8:10" ht="12.75">
      <c r="H42" s="20"/>
      <c r="I42" s="20"/>
      <c r="J42" s="20"/>
    </row>
    <row r="43" spans="8:10" ht="12.75">
      <c r="H43" s="20"/>
      <c r="I43" s="20"/>
      <c r="J43" s="20"/>
    </row>
    <row r="44" spans="8:10" ht="12.75">
      <c r="H44" s="20"/>
      <c r="I44" s="20"/>
      <c r="J44" s="20"/>
    </row>
    <row r="45" spans="8:10" ht="12.75">
      <c r="H45" s="20"/>
      <c r="I45" s="20"/>
      <c r="J45" s="20"/>
    </row>
    <row r="46" spans="8:10" ht="12.75">
      <c r="H46" s="20"/>
      <c r="I46" s="20"/>
      <c r="J46" s="20"/>
    </row>
    <row r="47" spans="8:10" ht="12.75">
      <c r="H47" s="20"/>
      <c r="I47" s="20"/>
      <c r="J47" s="20"/>
    </row>
    <row r="48" spans="8:10" ht="12.75">
      <c r="H48" s="20"/>
      <c r="I48" s="20"/>
      <c r="J48" s="20"/>
    </row>
    <row r="49" spans="8:10" ht="12.75">
      <c r="H49" s="20"/>
      <c r="I49" s="20"/>
      <c r="J49" s="20"/>
    </row>
    <row r="50" spans="8:10" ht="12.75">
      <c r="H50" s="20"/>
      <c r="I50" s="20"/>
      <c r="J50" s="20"/>
    </row>
    <row r="51" spans="8:10" ht="12.75">
      <c r="H51" s="20"/>
      <c r="I51" s="20"/>
      <c r="J51" s="20"/>
    </row>
    <row r="52" spans="8:10" ht="12.75">
      <c r="H52" s="20"/>
      <c r="I52" s="20"/>
      <c r="J52" s="20"/>
    </row>
    <row r="53" spans="8:10" ht="12.75">
      <c r="H53" s="20"/>
      <c r="I53" s="20"/>
      <c r="J53" s="20"/>
    </row>
    <row r="54" spans="8:10" ht="12.75">
      <c r="H54" s="20"/>
      <c r="I54" s="20"/>
      <c r="J54" s="20"/>
    </row>
  </sheetData>
  <sheetProtection/>
  <mergeCells count="11">
    <mergeCell ref="A7:J7"/>
    <mergeCell ref="A9:J9"/>
    <mergeCell ref="E12:E13"/>
    <mergeCell ref="A12:A13"/>
    <mergeCell ref="D12:D13"/>
    <mergeCell ref="F12:F13"/>
    <mergeCell ref="G12:G13"/>
    <mergeCell ref="C12:C13"/>
    <mergeCell ref="H12:H13"/>
    <mergeCell ref="I12:J12"/>
    <mergeCell ref="B12:B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2021-04-27T13:54:03Z</cp:lastPrinted>
  <dcterms:created xsi:type="dcterms:W3CDTF">2008-01-03T14:25:14Z</dcterms:created>
  <dcterms:modified xsi:type="dcterms:W3CDTF">2021-04-27T13:54:05Z</dcterms:modified>
  <cp:category/>
  <cp:version/>
  <cp:contentType/>
  <cp:contentStatus/>
</cp:coreProperties>
</file>